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5440" windowHeight="135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list'!$F$4</definedName>
    <definedName name="MJ">'Krycí list'!$G$4</definedName>
    <definedName name="Mont">Rekapitulace!$H$8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Položky!$A$1:$G$23</definedName>
    <definedName name="_xlnm.Print_Area" localSheetId="1">Rekapitulace!$A$1:$I$9</definedName>
    <definedName name="PocetMJ">'Krycí list'!$G$7</definedName>
    <definedName name="Poznamka">'Krycí list'!$B$37</definedName>
    <definedName name="Projektant">'Krycí list'!$C$7</definedName>
    <definedName name="PSV">Rekapitulace!$F$8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BE22" i="3" l="1"/>
  <c r="BD22" i="3"/>
  <c r="BC22" i="3"/>
  <c r="BB22" i="3"/>
  <c r="G22" i="3"/>
  <c r="BA22" i="3" s="1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5" i="3"/>
  <c r="BD15" i="3"/>
  <c r="BC15" i="3"/>
  <c r="BB15" i="3"/>
  <c r="G15" i="3"/>
  <c r="BA15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23" i="3"/>
  <c r="C4" i="3"/>
  <c r="F3" i="3"/>
  <c r="C3" i="3"/>
  <c r="C2" i="2"/>
  <c r="C1" i="2"/>
  <c r="F31" i="1"/>
  <c r="G8" i="1"/>
  <c r="BB23" i="3" l="1"/>
  <c r="F7" i="2" s="1"/>
  <c r="F8" i="2" s="1"/>
  <c r="C17" i="1" s="1"/>
  <c r="BC23" i="3"/>
  <c r="G7" i="2" s="1"/>
  <c r="G8" i="2" s="1"/>
  <c r="C14" i="1" s="1"/>
  <c r="BE23" i="3"/>
  <c r="I7" i="2" s="1"/>
  <c r="I8" i="2" s="1"/>
  <c r="C20" i="1" s="1"/>
  <c r="BD23" i="3"/>
  <c r="H7" i="2" s="1"/>
  <c r="H8" i="2" s="1"/>
  <c r="C15" i="1" s="1"/>
  <c r="BA23" i="3"/>
  <c r="E7" i="2" s="1"/>
  <c r="E8" i="2" s="1"/>
  <c r="C16" i="1" s="1"/>
  <c r="G23" i="3"/>
  <c r="C18" i="1" l="1"/>
  <c r="C21" i="1" s="1"/>
  <c r="C22" i="1" s="1"/>
  <c r="F32" i="1" s="1"/>
  <c r="F33" i="1" s="1"/>
  <c r="F34" i="1" s="1"/>
</calcChain>
</file>

<file path=xl/sharedStrings.xml><?xml version="1.0" encoding="utf-8"?>
<sst xmlns="http://schemas.openxmlformats.org/spreadsheetml/2006/main" count="126" uniqueCount="93">
  <si>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</si>
  <si>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</si>
  <si>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</si>
  <si>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</si>
  <si>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</si>
  <si>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</si>
  <si>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</si>
  <si>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</si>
  <si>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</si>
  <si>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</si>
  <si>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</si>
  <si>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</si>
  <si>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</si>
  <si>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</si>
  <si>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</si>
  <si>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</si>
  <si>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</si>
  <si>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</si>
  <si>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</si>
  <si>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</si>
  <si>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</si>
  <si>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</si>
  <si>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</si>
  <si>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</si>
  <si>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</si>
  <si>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</si>
  <si>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</si>
  <si>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</si>
  <si>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</si>
  <si>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</si>
  <si>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</si>
  <si>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</si>
  <si>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</si>
  <si>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</si>
  <si>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</si>
  <si>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</si>
  <si>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</si>
  <si>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</si>
  <si>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</si>
  <si>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</si>
  <si>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</si>
  <si>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</si>
  <si>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</si>
  <si>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</si>
  <si>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</si>
  <si>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</si>
  <si>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</si>
  <si>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</si>
  <si>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</si>
  <si>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</si>
  <si>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</si>
  <si>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</si>
  <si>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</si>
  <si>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</si>
  <si>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</si>
  <si>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</si>
  <si>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</si>
  <si>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</si>
  <si>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</si>
  <si>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</si>
  <si>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</si>
  <si>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</si>
  <si>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</si>
  <si>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 xml:space="preserve">Oprava a odbahnění Račerovického rybníka </t>
  </si>
  <si>
    <t xml:space="preserve">So-01 - odbahnění </t>
  </si>
  <si>
    <t>122 70-3601.R00</t>
  </si>
  <si>
    <t xml:space="preserve">Odstranění nánosu při únosnosti dna 15 - 40 kPa </t>
  </si>
  <si>
    <t>m3</t>
  </si>
  <si>
    <t>STZ  str. 6</t>
  </si>
  <si>
    <t>122 70-3602.R00</t>
  </si>
  <si>
    <t xml:space="preserve">Odstranění nánosu při únosnosti dna 40 - 60 kPa </t>
  </si>
  <si>
    <t>162 25-3101.R00</t>
  </si>
  <si>
    <t xml:space="preserve">Vodorovné přemístění nánosu, únos.dna přes 40 kPa </t>
  </si>
  <si>
    <t>162 25-3102.R00</t>
  </si>
  <si>
    <t xml:space="preserve">Vodorovné přemístění nánosu, únos.dna 15-40 kPa </t>
  </si>
  <si>
    <t>162 30-1101.R00</t>
  </si>
  <si>
    <t xml:space="preserve">Vodorovné přemístění výkopku z hor.1-4 do 500 m </t>
  </si>
  <si>
    <t>162 30-1102.R00</t>
  </si>
  <si>
    <t xml:space="preserve">Vodorovné přemístění výkopku z hor.1-4 do 1000 m </t>
  </si>
  <si>
    <t>uložení na část pozemku KN p.č.233/1  k.ú. Račerovice, rozprostření sedimentu do tl. max.9cm</t>
  </si>
  <si>
    <t>182 10-1101.R00</t>
  </si>
  <si>
    <t xml:space="preserve">Svahování v zářezech v hor. 1 - 4 </t>
  </si>
  <si>
    <t>m2</t>
  </si>
  <si>
    <t>přechod na litorál   výkr.č. C.4</t>
  </si>
  <si>
    <t>181 10-1101.R00</t>
  </si>
  <si>
    <t xml:space="preserve">Úprava pláně v zářezech v hor. 1-4, bez zhutnění </t>
  </si>
  <si>
    <t>dno rybníka + litorální část</t>
  </si>
  <si>
    <t xml:space="preserve">Rozprostření sedimentu, rovina, tl. do 10cm, </t>
  </si>
  <si>
    <t>kpl</t>
  </si>
  <si>
    <t>KOINVEST,s.r.o.</t>
  </si>
  <si>
    <t>Město Třebíč</t>
  </si>
  <si>
    <t>uložení na pozemky KN p.č.233/9 a 233/10 v k.ú. Račerovice, rozprostření sedimentu do tl. max.9cm</t>
  </si>
  <si>
    <r>
      <t xml:space="preserve">Jednorázový poplatek za uložení na pozemek - </t>
    </r>
    <r>
      <rPr>
        <sz val="8"/>
        <color rgb="FFFF0000"/>
        <rFont val="Arial CE"/>
        <charset val="238"/>
      </rPr>
      <t>cena je pevná a shodná pro všechny dodavatele, vychází z obchodních podmínek, čl. X, odst. 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</si>
</sst>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"/>
    <numFmt numFmtId="165" formatCode="#,##0.00\ &quot;Kč&quot;"/>
  </numFmts>
  <fonts count="20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5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1"/>
      <name val="Arial CE"/>
      <family val="2"/>
      <charset val="238"/>
    </font>
    <font>
      <sz val="8"/>
      <color rgb="FFFF0000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9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3" fillId="2" borderId="5" xfId="0" applyNumberFormat="1" applyFont="1" applyFill="1" applyBorder="1"/>
    <xf numFmtId="49" fontId="0" fillId="2" borderId="6" xfId="0" applyNumberFormat="1" applyFill="1" applyBorder="1"/>
    <xf numFmtId="0" fontId="4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2" fillId="0" borderId="22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6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6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1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7" fillId="0" borderId="36" xfId="0" applyFont="1" applyFill="1" applyBorder="1"/>
    <xf numFmtId="0" fontId="7" fillId="0" borderId="37" xfId="0" applyFont="1" applyFill="1" applyBorder="1"/>
    <xf numFmtId="0" fontId="7" fillId="0" borderId="40" xfId="0" applyFont="1" applyFill="1" applyBorder="1"/>
    <xf numFmtId="0" fontId="7" fillId="0" borderId="41" xfId="0" applyFont="1" applyFill="1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4" xfId="1" applyFont="1" applyBorder="1"/>
    <xf numFmtId="0" fontId="1" fillId="0" borderId="44" xfId="1" applyBorder="1"/>
    <xf numFmtId="0" fontId="1" fillId="0" borderId="44" xfId="1" applyBorder="1" applyAlignment="1">
      <alignment horizontal="right"/>
    </xf>
    <xf numFmtId="0" fontId="1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4" fillId="0" borderId="48" xfId="1" applyFont="1" applyBorder="1"/>
    <xf numFmtId="0" fontId="1" fillId="0" borderId="48" xfId="1" applyBorder="1"/>
    <xf numFmtId="0" fontId="1" fillId="0" borderId="48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6" fillId="0" borderId="25" xfId="0" applyNumberFormat="1" applyFont="1" applyFill="1" applyBorder="1"/>
    <xf numFmtId="0" fontId="6" fillId="0" borderId="26" xfId="0" applyFont="1" applyFill="1" applyBorder="1"/>
    <xf numFmtId="0" fontId="6" fillId="0" borderId="27" xfId="0" applyFont="1" applyFill="1" applyBorder="1"/>
    <xf numFmtId="0" fontId="6" fillId="0" borderId="50" xfId="0" applyFont="1" applyFill="1" applyBorder="1"/>
    <xf numFmtId="0" fontId="6" fillId="0" borderId="51" xfId="0" applyFont="1" applyFill="1" applyBorder="1"/>
    <xf numFmtId="0" fontId="6" fillId="0" borderId="52" xfId="0" applyFont="1" applyFill="1" applyBorder="1"/>
    <xf numFmtId="0" fontId="9" fillId="0" borderId="0" xfId="0" applyFont="1" applyFill="1" applyBorder="1"/>
    <xf numFmtId="0" fontId="0" fillId="0" borderId="0" xfId="0" applyFill="1" applyBorder="1"/>
    <xf numFmtId="3" fontId="1" fillId="0" borderId="7" xfId="0" applyNumberFormat="1" applyFont="1" applyFill="1" applyBorder="1"/>
    <xf numFmtId="0" fontId="6" fillId="0" borderId="25" xfId="0" applyFont="1" applyFill="1" applyBorder="1"/>
    <xf numFmtId="3" fontId="6" fillId="0" borderId="27" xfId="0" applyNumberFormat="1" applyFont="1" applyFill="1" applyBorder="1"/>
    <xf numFmtId="3" fontId="6" fillId="0" borderId="50" xfId="0" applyNumberFormat="1" applyFont="1" applyFill="1" applyBorder="1"/>
    <xf numFmtId="3" fontId="6" fillId="0" borderId="51" xfId="0" applyNumberFormat="1" applyFont="1" applyFill="1" applyBorder="1"/>
    <xf numFmtId="3" fontId="6" fillId="0" borderId="52" xfId="0" applyNumberFormat="1" applyFont="1" applyFill="1" applyBorder="1"/>
    <xf numFmtId="0" fontId="6" fillId="0" borderId="0" xfId="0" applyFont="1"/>
    <xf numFmtId="3" fontId="9" fillId="0" borderId="0" xfId="0" applyNumberFormat="1" applyFont="1"/>
    <xf numFmtId="4" fontId="9" fillId="0" borderId="0" xfId="0" applyNumberFormat="1" applyFont="1"/>
    <xf numFmtId="4" fontId="0" fillId="0" borderId="0" xfId="0" applyNumberFormat="1"/>
    <xf numFmtId="0" fontId="1" fillId="0" borderId="0" xfId="1"/>
    <xf numFmtId="0" fontId="1" fillId="0" borderId="0" xfId="1" applyFill="1"/>
    <xf numFmtId="0" fontId="11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0" fontId="4" fillId="0" borderId="44" xfId="1" applyFont="1" applyFill="1" applyBorder="1"/>
    <xf numFmtId="0" fontId="1" fillId="0" borderId="44" xfId="1" applyFill="1" applyBorder="1"/>
    <xf numFmtId="0" fontId="9" fillId="0" borderId="44" xfId="1" applyFont="1" applyFill="1" applyBorder="1" applyAlignment="1">
      <alignment horizontal="right"/>
    </xf>
    <xf numFmtId="0" fontId="1" fillId="0" borderId="44" xfId="1" applyFill="1" applyBorder="1" applyAlignment="1">
      <alignment horizontal="left"/>
    </xf>
    <xf numFmtId="0" fontId="1" fillId="0" borderId="45" xfId="1" applyFill="1" applyBorder="1"/>
    <xf numFmtId="0" fontId="4" fillId="0" borderId="48" xfId="1" applyFont="1" applyFill="1" applyBorder="1"/>
    <xf numFmtId="0" fontId="1" fillId="0" borderId="48" xfId="1" applyFill="1" applyBorder="1"/>
    <xf numFmtId="0" fontId="9" fillId="0" borderId="0" xfId="1" applyFont="1" applyFill="1"/>
    <xf numFmtId="0" fontId="1" fillId="0" borderId="0" xfId="1" applyFont="1" applyFill="1"/>
    <xf numFmtId="0" fontId="1" fillId="0" borderId="0" xfId="1" applyFill="1" applyAlignment="1">
      <alignment horizontal="right"/>
    </xf>
    <xf numFmtId="0" fontId="1" fillId="0" borderId="0" xfId="1" applyFill="1" applyAlignment="1"/>
    <xf numFmtId="49" fontId="5" fillId="0" borderId="55" xfId="1" applyNumberFormat="1" applyFont="1" applyFill="1" applyBorder="1"/>
    <xf numFmtId="0" fontId="5" fillId="0" borderId="15" xfId="1" applyFont="1" applyFill="1" applyBorder="1" applyAlignment="1">
      <alignment horizontal="center"/>
    </xf>
    <xf numFmtId="0" fontId="5" fillId="0" borderId="15" xfId="1" applyNumberFormat="1" applyFont="1" applyFill="1" applyBorder="1" applyAlignment="1">
      <alignment horizontal="center"/>
    </xf>
    <xf numFmtId="0" fontId="5" fillId="0" borderId="55" xfId="1" applyFont="1" applyFill="1" applyBorder="1" applyAlignment="1">
      <alignment horizontal="center"/>
    </xf>
    <xf numFmtId="0" fontId="1" fillId="0" borderId="53" xfId="1" applyNumberFormat="1" applyFill="1" applyBorder="1" applyAlignment="1">
      <alignment horizontal="right"/>
    </xf>
    <xf numFmtId="0" fontId="1" fillId="0" borderId="53" xfId="1" applyNumberFormat="1" applyFill="1" applyBorder="1"/>
    <xf numFmtId="0" fontId="1" fillId="0" borderId="0" xfId="1" applyNumberFormat="1"/>
    <xf numFmtId="0" fontId="13" fillId="0" borderId="0" xfId="1" applyFont="1"/>
    <xf numFmtId="0" fontId="1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8" fillId="0" borderId="53" xfId="1" applyNumberFormat="1" applyFont="1" applyFill="1" applyBorder="1" applyAlignment="1">
      <alignment horizontal="center" shrinkToFit="1"/>
    </xf>
    <xf numFmtId="4" fontId="8" fillId="0" borderId="53" xfId="1" applyNumberFormat="1" applyFont="1" applyFill="1" applyBorder="1" applyAlignment="1">
      <alignment horizontal="right"/>
    </xf>
    <xf numFmtId="4" fontId="8" fillId="0" borderId="53" xfId="1" applyNumberFormat="1" applyFont="1" applyFill="1" applyBorder="1"/>
    <xf numFmtId="0" fontId="1" fillId="0" borderId="56" xfId="1" applyFill="1" applyBorder="1" applyAlignment="1">
      <alignment horizontal="center"/>
    </xf>
    <xf numFmtId="49" fontId="4" fillId="0" borderId="56" xfId="1" applyNumberFormat="1" applyFont="1" applyFill="1" applyBorder="1" applyAlignment="1">
      <alignment horizontal="left"/>
    </xf>
    <xf numFmtId="0" fontId="4" fillId="0" borderId="56" xfId="1" applyFont="1" applyFill="1" applyBorder="1"/>
    <xf numFmtId="4" fontId="1" fillId="0" borderId="56" xfId="1" applyNumberFormat="1" applyFill="1" applyBorder="1" applyAlignment="1">
      <alignment horizontal="right"/>
    </xf>
    <xf numFmtId="4" fontId="6" fillId="0" borderId="56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15" fillId="0" borderId="0" xfId="1" applyFont="1" applyAlignment="1"/>
    <xf numFmtId="0" fontId="1" fillId="0" borderId="0" xfId="1" applyAlignment="1">
      <alignment horizontal="right"/>
    </xf>
    <xf numFmtId="0" fontId="16" fillId="0" borderId="0" xfId="1" applyFont="1" applyBorder="1"/>
    <xf numFmtId="3" fontId="16" fillId="0" borderId="0" xfId="1" applyNumberFormat="1" applyFont="1" applyBorder="1" applyAlignment="1">
      <alignment horizontal="right"/>
    </xf>
    <xf numFmtId="4" fontId="16" fillId="0" borderId="0" xfId="1" applyNumberFormat="1" applyFont="1" applyBorder="1"/>
    <xf numFmtId="0" fontId="15" fillId="0" borderId="0" xfId="1" applyFont="1" applyBorder="1" applyAlignment="1"/>
    <xf numFmtId="0" fontId="1" fillId="0" borderId="0" xfId="1" applyBorder="1" applyAlignment="1">
      <alignment horizontal="right"/>
    </xf>
    <xf numFmtId="49" fontId="9" fillId="0" borderId="5" xfId="0" applyNumberFormat="1" applyFont="1" applyFill="1" applyBorder="1"/>
    <xf numFmtId="3" fontId="1" fillId="0" borderId="6" xfId="0" applyNumberFormat="1" applyFont="1" applyFill="1" applyBorder="1"/>
    <xf numFmtId="3" fontId="1" fillId="0" borderId="53" xfId="0" applyNumberFormat="1" applyFont="1" applyFill="1" applyBorder="1"/>
    <xf numFmtId="3" fontId="1" fillId="0" borderId="54" xfId="0" applyNumberFormat="1" applyFont="1" applyFill="1" applyBorder="1"/>
    <xf numFmtId="165" fontId="17" fillId="0" borderId="37" xfId="0" applyNumberFormat="1" applyFont="1" applyFill="1" applyBorder="1"/>
    <xf numFmtId="4" fontId="19" fillId="3" borderId="53" xfId="1" applyNumberFormat="1" applyFont="1" applyFill="1" applyBorder="1" applyAlignment="1">
      <alignment horizontal="right"/>
    </xf>
    <xf numFmtId="0" fontId="0" fillId="0" borderId="0" xfId="0" applyFill="1" applyAlignment="1" applyProtection="1">
      <protection locked="0"/>
    </xf>
    <xf numFmtId="0" fontId="0" fillId="0" borderId="0" xfId="0" applyAlignment="1">
      <alignment horizontal="left" wrapText="1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19" xfId="0" applyFont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1" fillId="0" borderId="42" xfId="1" applyFont="1" applyBorder="1" applyAlignment="1">
      <alignment horizontal="center"/>
    </xf>
    <xf numFmtId="0" fontId="1" fillId="0" borderId="43" xfId="1" applyFont="1" applyBorder="1" applyAlignment="1">
      <alignment horizontal="center"/>
    </xf>
    <xf numFmtId="0" fontId="1" fillId="0" borderId="46" xfId="1" applyFont="1" applyBorder="1" applyAlignment="1">
      <alignment horizontal="center"/>
    </xf>
    <xf numFmtId="0" fontId="1" fillId="0" borderId="47" xfId="1" applyFont="1" applyBorder="1" applyAlignment="1">
      <alignment horizontal="center"/>
    </xf>
    <xf numFmtId="0" fontId="1" fillId="0" borderId="48" xfId="1" applyFont="1" applyBorder="1" applyAlignment="1">
      <alignment horizontal="left"/>
    </xf>
    <xf numFmtId="0" fontId="1" fillId="0" borderId="49" xfId="1" applyFont="1" applyBorder="1" applyAlignment="1">
      <alignment horizontal="left"/>
    </xf>
    <xf numFmtId="0" fontId="10" fillId="0" borderId="0" xfId="1" applyFont="1" applyAlignment="1">
      <alignment horizontal="center"/>
    </xf>
    <xf numFmtId="0" fontId="1" fillId="0" borderId="42" xfId="1" applyFont="1" applyFill="1" applyBorder="1" applyAlignment="1">
      <alignment horizontal="center"/>
    </xf>
    <xf numFmtId="0" fontId="1" fillId="0" borderId="43" xfId="1" applyFont="1" applyFill="1" applyBorder="1" applyAlignment="1">
      <alignment horizontal="center"/>
    </xf>
    <xf numFmtId="49" fontId="1" fillId="0" borderId="46" xfId="1" applyNumberFormat="1" applyFont="1" applyFill="1" applyBorder="1" applyAlignment="1">
      <alignment horizontal="center"/>
    </xf>
    <xf numFmtId="0" fontId="1" fillId="0" borderId="47" xfId="1" applyFont="1" applyFill="1" applyBorder="1" applyAlignment="1">
      <alignment horizontal="center"/>
    </xf>
    <xf numFmtId="0" fontId="1" fillId="0" borderId="48" xfId="1" applyFill="1" applyBorder="1" applyAlignment="1">
      <alignment horizontal="center" shrinkToFit="1"/>
    </xf>
    <xf numFmtId="0" fontId="1" fillId="0" borderId="49" xfId="1" applyFill="1" applyBorder="1" applyAlignment="1">
      <alignment horizontal="center" shrinkToFit="1"/>
    </xf>
    <xf numFmtId="4" fontId="8" fillId="4" borderId="53" xfId="1" applyNumberFormat="1" applyFont="1" applyFill="1" applyBorder="1" applyAlignment="1" applyProtection="1">
      <alignment horizontal="right"/>
      <protection locked="0"/>
    </xf>
    <xf numFmtId="0" fontId="6" fillId="0" borderId="53" xfId="1" applyFont="1" applyFill="1" applyBorder="1" applyAlignment="1" applyProtection="1">
      <alignment horizontal="center"/>
    </xf>
    <xf numFmtId="49" fontId="6" fillId="0" borderId="53" xfId="1" applyNumberFormat="1" applyFont="1" applyFill="1" applyBorder="1" applyAlignment="1" applyProtection="1">
      <alignment horizontal="left"/>
    </xf>
    <xf numFmtId="0" fontId="6" fillId="0" borderId="53" xfId="1" applyFont="1" applyFill="1" applyBorder="1" applyProtection="1"/>
    <xf numFmtId="0" fontId="1" fillId="0" borderId="53" xfId="1" applyFill="1" applyBorder="1" applyAlignment="1" applyProtection="1">
      <alignment horizontal="center"/>
    </xf>
    <xf numFmtId="0" fontId="1" fillId="0" borderId="53" xfId="1" applyNumberFormat="1" applyFill="1" applyBorder="1" applyAlignment="1" applyProtection="1">
      <alignment horizontal="right"/>
    </xf>
    <xf numFmtId="0" fontId="1" fillId="0" borderId="53" xfId="1" applyFont="1" applyFill="1" applyBorder="1" applyAlignment="1" applyProtection="1">
      <alignment horizontal="center"/>
    </xf>
    <xf numFmtId="49" fontId="8" fillId="0" borderId="53" xfId="1" applyNumberFormat="1" applyFont="1" applyFill="1" applyBorder="1" applyAlignment="1" applyProtection="1">
      <alignment horizontal="left"/>
    </xf>
    <xf numFmtId="0" fontId="8" fillId="0" borderId="53" xfId="1" applyFont="1" applyFill="1" applyBorder="1" applyAlignment="1" applyProtection="1">
      <alignment wrapText="1"/>
    </xf>
    <xf numFmtId="49" fontId="8" fillId="0" borderId="53" xfId="1" applyNumberFormat="1" applyFont="1" applyFill="1" applyBorder="1" applyAlignment="1" applyProtection="1">
      <alignment horizontal="center" shrinkToFit="1"/>
    </xf>
    <xf numFmtId="4" fontId="8" fillId="0" borderId="53" xfId="1" applyNumberFormat="1" applyFont="1" applyFill="1" applyBorder="1" applyAlignment="1" applyProtection="1">
      <alignment horizontal="right"/>
    </xf>
    <xf numFmtId="0" fontId="9" fillId="0" borderId="53" xfId="1" applyFont="1" applyFill="1" applyBorder="1" applyAlignment="1" applyProtection="1">
      <alignment horizontal="center"/>
    </xf>
    <xf numFmtId="49" fontId="9" fillId="0" borderId="53" xfId="1" applyNumberFormat="1" applyFont="1" applyFill="1" applyBorder="1" applyAlignment="1" applyProtection="1">
      <alignment horizontal="left"/>
    </xf>
    <xf numFmtId="0" fontId="14" fillId="0" borderId="13" xfId="1" applyFont="1" applyFill="1" applyBorder="1" applyAlignment="1" applyProtection="1">
      <alignment horizontal="left" wrapText="1" indent="1"/>
    </xf>
    <xf numFmtId="0" fontId="0" fillId="0" borderId="0" xfId="0" applyFill="1" applyProtection="1"/>
    <xf numFmtId="0" fontId="0" fillId="0" borderId="6" xfId="0" applyFill="1" applyBorder="1" applyProtection="1"/>
    <xf numFmtId="0" fontId="14" fillId="0" borderId="13" xfId="1" applyFont="1" applyFill="1" applyBorder="1" applyAlignment="1" applyProtection="1">
      <alignment horizontal="left" wrapText="1"/>
    </xf>
    <xf numFmtId="0" fontId="0" fillId="0" borderId="0" xfId="0" applyAlignment="1" applyProtection="1">
      <alignment wrapText="1"/>
    </xf>
    <xf numFmtId="0" fontId="0" fillId="0" borderId="0" xfId="0" applyFill="1" applyAlignment="1" applyProtection="1"/>
    <xf numFmtId="0" fontId="0" fillId="0" borderId="6" xfId="0" applyFill="1" applyBorder="1" applyAlignment="1" applyProtection="1"/>
    <xf numFmtId="4" fontId="8" fillId="0" borderId="53" xfId="1" applyNumberFormat="1" applyFont="1" applyFill="1" applyBorder="1" applyProtection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6" workbookViewId="0">
      <selection activeCell="C22" sqref="C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64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49"/>
      <c r="D7" s="150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49" t="s">
        <v>90</v>
      </c>
      <c r="D8" s="150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51" t="s">
        <v>89</v>
      </c>
      <c r="F11" s="152"/>
      <c r="G11" s="153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113055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113055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113055</v>
      </c>
      <c r="D21" s="24" t="s">
        <v>29</v>
      </c>
      <c r="E21" s="46"/>
      <c r="F21" s="47"/>
      <c r="G21" s="42">
        <v>0</v>
      </c>
    </row>
    <row r="22" spans="1:7" ht="15.95" customHeight="1" thickBot="1" x14ac:dyDescent="0.25">
      <c r="A22" s="24" t="s">
        <v>30</v>
      </c>
      <c r="B22" s="25"/>
      <c r="C22" s="51">
        <f>C21+G22</f>
        <v>113055</v>
      </c>
      <c r="D22" s="52" t="s">
        <v>31</v>
      </c>
      <c r="E22" s="53"/>
      <c r="F22" s="54"/>
      <c r="G22" s="42"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113055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23742</v>
      </c>
      <c r="G33" s="27"/>
    </row>
    <row r="34" spans="1:8" s="65" customFormat="1" ht="19.5" customHeight="1" thickBot="1" x14ac:dyDescent="0.3">
      <c r="A34" s="61" t="s">
        <v>42</v>
      </c>
      <c r="B34" s="62"/>
      <c r="C34" s="62"/>
      <c r="D34" s="62"/>
      <c r="E34" s="63"/>
      <c r="F34" s="145">
        <f>ROUND(SUM(F30:F33),0)</f>
        <v>136797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54"/>
      <c r="C37" s="154"/>
      <c r="D37" s="154"/>
      <c r="E37" s="154"/>
      <c r="F37" s="154"/>
      <c r="G37" s="154"/>
      <c r="H37" t="s">
        <v>4</v>
      </c>
    </row>
    <row r="38" spans="1:8" ht="12.75" customHeight="1" x14ac:dyDescent="0.2">
      <c r="A38" s="67"/>
      <c r="B38" s="154"/>
      <c r="C38" s="154"/>
      <c r="D38" s="154"/>
      <c r="E38" s="154"/>
      <c r="F38" s="154"/>
      <c r="G38" s="154"/>
      <c r="H38" t="s">
        <v>4</v>
      </c>
    </row>
    <row r="39" spans="1:8" x14ac:dyDescent="0.2">
      <c r="A39" s="67"/>
      <c r="B39" s="154"/>
      <c r="C39" s="154"/>
      <c r="D39" s="154"/>
      <c r="E39" s="154"/>
      <c r="F39" s="154"/>
      <c r="G39" s="154"/>
      <c r="H39" t="s">
        <v>4</v>
      </c>
    </row>
    <row r="40" spans="1:8" x14ac:dyDescent="0.2">
      <c r="A40" s="67"/>
      <c r="B40" s="154"/>
      <c r="C40" s="154"/>
      <c r="D40" s="154"/>
      <c r="E40" s="154"/>
      <c r="F40" s="154"/>
      <c r="G40" s="154"/>
      <c r="H40" t="s">
        <v>4</v>
      </c>
    </row>
    <row r="41" spans="1:8" x14ac:dyDescent="0.2">
      <c r="A41" s="67"/>
      <c r="B41" s="154"/>
      <c r="C41" s="154"/>
      <c r="D41" s="154"/>
      <c r="E41" s="154"/>
      <c r="F41" s="154"/>
      <c r="G41" s="154"/>
      <c r="H41" t="s">
        <v>4</v>
      </c>
    </row>
    <row r="42" spans="1:8" x14ac:dyDescent="0.2">
      <c r="A42" s="67"/>
      <c r="B42" s="154"/>
      <c r="C42" s="154"/>
      <c r="D42" s="154"/>
      <c r="E42" s="154"/>
      <c r="F42" s="154"/>
      <c r="G42" s="154"/>
      <c r="H42" t="s">
        <v>4</v>
      </c>
    </row>
    <row r="43" spans="1:8" x14ac:dyDescent="0.2">
      <c r="A43" s="67"/>
      <c r="B43" s="154"/>
      <c r="C43" s="154"/>
      <c r="D43" s="154"/>
      <c r="E43" s="154"/>
      <c r="F43" s="154"/>
      <c r="G43" s="154"/>
      <c r="H43" t="s">
        <v>4</v>
      </c>
    </row>
    <row r="44" spans="1:8" x14ac:dyDescent="0.2">
      <c r="A44" s="67"/>
      <c r="B44" s="154"/>
      <c r="C44" s="154"/>
      <c r="D44" s="154"/>
      <c r="E44" s="154"/>
      <c r="F44" s="154"/>
      <c r="G44" s="154"/>
      <c r="H44" t="s">
        <v>4</v>
      </c>
    </row>
    <row r="45" spans="1:8" ht="3" customHeight="1" x14ac:dyDescent="0.2">
      <c r="A45" s="67"/>
      <c r="B45" s="154"/>
      <c r="C45" s="154"/>
      <c r="D45" s="154"/>
      <c r="E45" s="154"/>
      <c r="F45" s="154"/>
      <c r="G45" s="154"/>
      <c r="H45" t="s">
        <v>4</v>
      </c>
    </row>
    <row r="46" spans="1:8" x14ac:dyDescent="0.2">
      <c r="B46" s="148"/>
      <c r="C46" s="148"/>
      <c r="D46" s="148"/>
      <c r="E46" s="148"/>
      <c r="F46" s="148"/>
      <c r="G46" s="148"/>
    </row>
    <row r="47" spans="1:8" x14ac:dyDescent="0.2">
      <c r="B47" s="148"/>
      <c r="C47" s="148"/>
      <c r="D47" s="148"/>
      <c r="E47" s="148"/>
      <c r="F47" s="148"/>
      <c r="G47" s="148"/>
    </row>
    <row r="48" spans="1:8" x14ac:dyDescent="0.2">
      <c r="B48" s="148"/>
      <c r="C48" s="148"/>
      <c r="D48" s="148"/>
      <c r="E48" s="148"/>
      <c r="F48" s="148"/>
      <c r="G48" s="148"/>
    </row>
    <row r="49" spans="2:7" x14ac:dyDescent="0.2">
      <c r="B49" s="148"/>
      <c r="C49" s="148"/>
      <c r="D49" s="148"/>
      <c r="E49" s="148"/>
      <c r="F49" s="148"/>
      <c r="G49" s="148"/>
    </row>
    <row r="50" spans="2:7" x14ac:dyDescent="0.2">
      <c r="B50" s="148"/>
      <c r="C50" s="148"/>
      <c r="D50" s="148"/>
      <c r="E50" s="148"/>
      <c r="F50" s="148"/>
      <c r="G50" s="148"/>
    </row>
    <row r="51" spans="2:7" x14ac:dyDescent="0.2">
      <c r="B51" s="148"/>
      <c r="C51" s="148"/>
      <c r="D51" s="148"/>
      <c r="E51" s="148"/>
      <c r="F51" s="148"/>
      <c r="G51" s="148"/>
    </row>
    <row r="52" spans="2:7" x14ac:dyDescent="0.2">
      <c r="B52" s="148"/>
      <c r="C52" s="148"/>
      <c r="D52" s="148"/>
      <c r="E52" s="148"/>
      <c r="F52" s="148"/>
      <c r="G52" s="148"/>
    </row>
    <row r="53" spans="2:7" x14ac:dyDescent="0.2">
      <c r="B53" s="148"/>
      <c r="C53" s="148"/>
      <c r="D53" s="148"/>
      <c r="E53" s="148"/>
      <c r="F53" s="148"/>
      <c r="G53" s="148"/>
    </row>
    <row r="54" spans="2:7" x14ac:dyDescent="0.2">
      <c r="B54" s="148"/>
      <c r="C54" s="148"/>
      <c r="D54" s="148"/>
      <c r="E54" s="148"/>
      <c r="F54" s="148"/>
      <c r="G54" s="148"/>
    </row>
    <row r="55" spans="2:7" x14ac:dyDescent="0.2">
      <c r="B55" s="148"/>
      <c r="C55" s="148"/>
      <c r="D55" s="148"/>
      <c r="E55" s="148"/>
      <c r="F55" s="148"/>
      <c r="G55" s="148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59"/>
  <sheetViews>
    <sheetView workbookViewId="0">
      <selection activeCell="B44" sqref="B4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55" t="s">
        <v>5</v>
      </c>
      <c r="B1" s="156"/>
      <c r="C1" s="68" t="str">
        <f>CONCATENATE(cislostavby," ",nazevstavby)</f>
        <v xml:space="preserve"> Oprava a odbahnění Račerovického rybníka </v>
      </c>
      <c r="D1" s="69"/>
      <c r="E1" s="70"/>
      <c r="F1" s="69"/>
      <c r="G1" s="71"/>
      <c r="H1" s="72"/>
      <c r="I1" s="73"/>
    </row>
    <row r="2" spans="1:9" ht="13.5" thickBot="1" x14ac:dyDescent="0.25">
      <c r="A2" s="157" t="s">
        <v>1</v>
      </c>
      <c r="B2" s="158"/>
      <c r="C2" s="74" t="str">
        <f>CONCATENATE(cisloobjektu," ",nazevobjektu)</f>
        <v xml:space="preserve"> So-01 - odbahnění </v>
      </c>
      <c r="D2" s="75"/>
      <c r="E2" s="76"/>
      <c r="F2" s="75"/>
      <c r="G2" s="159"/>
      <c r="H2" s="159"/>
      <c r="I2" s="160"/>
    </row>
    <row r="3" spans="1:9" ht="13.5" thickTop="1" x14ac:dyDescent="0.2">
      <c r="F3" s="11"/>
    </row>
    <row r="4" spans="1:9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9" ht="13.5" thickBot="1" x14ac:dyDescent="0.25"/>
    <row r="6" spans="1:9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9" s="11" customFormat="1" ht="13.5" thickBot="1" x14ac:dyDescent="0.25">
      <c r="A7" s="141" t="str">
        <f>Položky!B7</f>
        <v>1</v>
      </c>
      <c r="B7" s="85" t="str">
        <f>Položky!C7</f>
        <v>Zemní práce</v>
      </c>
      <c r="C7" s="86"/>
      <c r="D7" s="87"/>
      <c r="E7" s="142">
        <f>Položky!BA23</f>
        <v>113055</v>
      </c>
      <c r="F7" s="143">
        <f>Položky!BB23</f>
        <v>0</v>
      </c>
      <c r="G7" s="143">
        <f>Položky!BC23</f>
        <v>0</v>
      </c>
      <c r="H7" s="143">
        <f>Položky!BD23</f>
        <v>0</v>
      </c>
      <c r="I7" s="144">
        <f>Položky!BE23</f>
        <v>0</v>
      </c>
    </row>
    <row r="8" spans="1:9" s="93" customFormat="1" ht="13.5" thickBot="1" x14ac:dyDescent="0.25">
      <c r="A8" s="88"/>
      <c r="B8" s="80" t="s">
        <v>50</v>
      </c>
      <c r="C8" s="80"/>
      <c r="D8" s="89"/>
      <c r="E8" s="90">
        <f>SUM(E7:E7)</f>
        <v>113055</v>
      </c>
      <c r="F8" s="91">
        <f>SUM(F7:F7)</f>
        <v>0</v>
      </c>
      <c r="G8" s="91">
        <f>SUM(G7:G7)</f>
        <v>0</v>
      </c>
      <c r="H8" s="91">
        <f>SUM(H7:H7)</f>
        <v>0</v>
      </c>
      <c r="I8" s="92">
        <f>SUM(I7:I7)</f>
        <v>0</v>
      </c>
    </row>
    <row r="9" spans="1:9" x14ac:dyDescent="0.2">
      <c r="A9" s="86"/>
      <c r="B9" s="86"/>
      <c r="C9" s="86"/>
      <c r="D9" s="86"/>
      <c r="E9" s="86"/>
      <c r="F9" s="86"/>
      <c r="G9" s="86"/>
      <c r="H9" s="86"/>
      <c r="I9" s="86"/>
    </row>
    <row r="10" spans="1:9" x14ac:dyDescent="0.2">
      <c r="B10" s="93"/>
      <c r="F10" s="94"/>
      <c r="G10" s="95"/>
      <c r="H10" s="95"/>
      <c r="I10" s="96"/>
    </row>
    <row r="11" spans="1:9" x14ac:dyDescent="0.2">
      <c r="F11" s="94"/>
      <c r="G11" s="95"/>
      <c r="H11" s="95"/>
      <c r="I11" s="96"/>
    </row>
    <row r="12" spans="1:9" x14ac:dyDescent="0.2">
      <c r="F12" s="94"/>
      <c r="G12" s="95"/>
      <c r="H12" s="95"/>
      <c r="I12" s="96"/>
    </row>
    <row r="13" spans="1:9" x14ac:dyDescent="0.2">
      <c r="F13" s="94"/>
      <c r="G13" s="95"/>
      <c r="H13" s="95"/>
      <c r="I13" s="96"/>
    </row>
    <row r="14" spans="1:9" x14ac:dyDescent="0.2">
      <c r="F14" s="94"/>
      <c r="G14" s="95"/>
      <c r="H14" s="95"/>
      <c r="I14" s="96"/>
    </row>
    <row r="15" spans="1:9" x14ac:dyDescent="0.2">
      <c r="F15" s="94"/>
      <c r="G15" s="95"/>
      <c r="H15" s="95"/>
      <c r="I15" s="96"/>
    </row>
    <row r="16" spans="1:9" x14ac:dyDescent="0.2">
      <c r="F16" s="94"/>
      <c r="G16" s="95"/>
      <c r="H16" s="95"/>
      <c r="I16" s="96"/>
    </row>
    <row r="17" spans="6:9" x14ac:dyDescent="0.2">
      <c r="F17" s="94"/>
      <c r="G17" s="95"/>
      <c r="H17" s="95"/>
      <c r="I17" s="96"/>
    </row>
    <row r="18" spans="6:9" x14ac:dyDescent="0.2">
      <c r="F18" s="94"/>
      <c r="G18" s="95"/>
      <c r="H18" s="95"/>
      <c r="I18" s="96"/>
    </row>
    <row r="19" spans="6:9" x14ac:dyDescent="0.2">
      <c r="F19" s="94"/>
      <c r="G19" s="95"/>
      <c r="H19" s="95"/>
      <c r="I19" s="96"/>
    </row>
    <row r="20" spans="6:9" x14ac:dyDescent="0.2">
      <c r="F20" s="94"/>
      <c r="G20" s="95"/>
      <c r="H20" s="95"/>
      <c r="I20" s="96"/>
    </row>
    <row r="21" spans="6:9" x14ac:dyDescent="0.2">
      <c r="F21" s="94"/>
      <c r="G21" s="95"/>
      <c r="H21" s="95"/>
      <c r="I21" s="96"/>
    </row>
    <row r="22" spans="6:9" x14ac:dyDescent="0.2">
      <c r="F22" s="94"/>
      <c r="G22" s="95"/>
      <c r="H22" s="95"/>
      <c r="I22" s="96"/>
    </row>
    <row r="23" spans="6:9" x14ac:dyDescent="0.2">
      <c r="F23" s="94"/>
      <c r="G23" s="95"/>
      <c r="H23" s="95"/>
      <c r="I23" s="96"/>
    </row>
    <row r="24" spans="6:9" x14ac:dyDescent="0.2">
      <c r="F24" s="94"/>
      <c r="G24" s="95"/>
      <c r="H24" s="95"/>
      <c r="I24" s="96"/>
    </row>
    <row r="25" spans="6:9" x14ac:dyDescent="0.2">
      <c r="F25" s="94"/>
      <c r="G25" s="95"/>
      <c r="H25" s="95"/>
      <c r="I25" s="96"/>
    </row>
    <row r="26" spans="6:9" x14ac:dyDescent="0.2">
      <c r="F26" s="94"/>
      <c r="G26" s="95"/>
      <c r="H26" s="95"/>
      <c r="I26" s="96"/>
    </row>
    <row r="27" spans="6:9" x14ac:dyDescent="0.2">
      <c r="F27" s="94"/>
      <c r="G27" s="95"/>
      <c r="H27" s="95"/>
      <c r="I27" s="96"/>
    </row>
    <row r="28" spans="6:9" x14ac:dyDescent="0.2">
      <c r="F28" s="94"/>
      <c r="G28" s="95"/>
      <c r="H28" s="95"/>
      <c r="I28" s="96"/>
    </row>
    <row r="29" spans="6:9" x14ac:dyDescent="0.2">
      <c r="F29" s="94"/>
      <c r="G29" s="95"/>
      <c r="H29" s="95"/>
      <c r="I29" s="96"/>
    </row>
    <row r="30" spans="6:9" x14ac:dyDescent="0.2">
      <c r="F30" s="94"/>
      <c r="G30" s="95"/>
      <c r="H30" s="95"/>
      <c r="I30" s="96"/>
    </row>
    <row r="31" spans="6:9" x14ac:dyDescent="0.2">
      <c r="F31" s="94"/>
      <c r="G31" s="95"/>
      <c r="H31" s="95"/>
      <c r="I31" s="96"/>
    </row>
    <row r="32" spans="6:9" x14ac:dyDescent="0.2">
      <c r="F32" s="94"/>
      <c r="G32" s="95"/>
      <c r="H32" s="95"/>
      <c r="I32" s="96"/>
    </row>
    <row r="33" spans="6:9" x14ac:dyDescent="0.2">
      <c r="F33" s="94"/>
      <c r="G33" s="95"/>
      <c r="H33" s="95"/>
      <c r="I33" s="96"/>
    </row>
    <row r="34" spans="6:9" x14ac:dyDescent="0.2">
      <c r="F34" s="94"/>
      <c r="G34" s="95"/>
      <c r="H34" s="95"/>
      <c r="I34" s="96"/>
    </row>
    <row r="35" spans="6:9" x14ac:dyDescent="0.2">
      <c r="F35" s="94"/>
      <c r="G35" s="95"/>
      <c r="H35" s="95"/>
      <c r="I35" s="96"/>
    </row>
    <row r="36" spans="6:9" x14ac:dyDescent="0.2">
      <c r="F36" s="94"/>
      <c r="G36" s="95"/>
      <c r="H36" s="95"/>
      <c r="I36" s="96"/>
    </row>
    <row r="37" spans="6:9" x14ac:dyDescent="0.2">
      <c r="F37" s="94"/>
      <c r="G37" s="95"/>
      <c r="H37" s="95"/>
      <c r="I37" s="96"/>
    </row>
    <row r="38" spans="6:9" x14ac:dyDescent="0.2">
      <c r="F38" s="94"/>
      <c r="G38" s="95"/>
      <c r="H38" s="95"/>
      <c r="I38" s="96"/>
    </row>
    <row r="39" spans="6:9" x14ac:dyDescent="0.2">
      <c r="F39" s="94"/>
      <c r="G39" s="95"/>
      <c r="H39" s="95"/>
      <c r="I39" s="96"/>
    </row>
    <row r="40" spans="6:9" x14ac:dyDescent="0.2">
      <c r="F40" s="94"/>
      <c r="G40" s="95"/>
      <c r="H40" s="95"/>
      <c r="I40" s="96"/>
    </row>
    <row r="41" spans="6:9" x14ac:dyDescent="0.2">
      <c r="F41" s="94"/>
      <c r="G41" s="95"/>
      <c r="H41" s="95"/>
      <c r="I41" s="96"/>
    </row>
    <row r="42" spans="6:9" x14ac:dyDescent="0.2">
      <c r="F42" s="94"/>
      <c r="G42" s="95"/>
      <c r="H42" s="95"/>
      <c r="I42" s="96"/>
    </row>
    <row r="43" spans="6:9" x14ac:dyDescent="0.2">
      <c r="F43" s="94"/>
      <c r="G43" s="95"/>
      <c r="H43" s="95"/>
      <c r="I43" s="96"/>
    </row>
    <row r="44" spans="6:9" x14ac:dyDescent="0.2">
      <c r="F44" s="94"/>
      <c r="G44" s="95"/>
      <c r="H44" s="95"/>
      <c r="I44" s="96"/>
    </row>
    <row r="45" spans="6:9" x14ac:dyDescent="0.2">
      <c r="F45" s="94"/>
      <c r="G45" s="95"/>
      <c r="H45" s="95"/>
      <c r="I45" s="96"/>
    </row>
    <row r="46" spans="6:9" x14ac:dyDescent="0.2">
      <c r="F46" s="94"/>
      <c r="G46" s="95"/>
      <c r="H46" s="95"/>
      <c r="I46" s="96"/>
    </row>
    <row r="47" spans="6:9" x14ac:dyDescent="0.2">
      <c r="F47" s="94"/>
      <c r="G47" s="95"/>
      <c r="H47" s="95"/>
      <c r="I47" s="96"/>
    </row>
    <row r="48" spans="6:9" x14ac:dyDescent="0.2">
      <c r="F48" s="94"/>
      <c r="G48" s="95"/>
      <c r="H48" s="95"/>
      <c r="I48" s="96"/>
    </row>
    <row r="49" spans="6:9" x14ac:dyDescent="0.2">
      <c r="F49" s="94"/>
      <c r="G49" s="95"/>
      <c r="H49" s="95"/>
      <c r="I49" s="96"/>
    </row>
    <row r="50" spans="6:9" x14ac:dyDescent="0.2">
      <c r="F50" s="94"/>
      <c r="G50" s="95"/>
      <c r="H50" s="95"/>
      <c r="I50" s="96"/>
    </row>
    <row r="51" spans="6:9" x14ac:dyDescent="0.2">
      <c r="F51" s="94"/>
      <c r="G51" s="95"/>
      <c r="H51" s="95"/>
      <c r="I51" s="96"/>
    </row>
    <row r="52" spans="6:9" x14ac:dyDescent="0.2">
      <c r="F52" s="94"/>
      <c r="G52" s="95"/>
      <c r="H52" s="95"/>
      <c r="I52" s="96"/>
    </row>
    <row r="53" spans="6:9" x14ac:dyDescent="0.2">
      <c r="F53" s="94"/>
      <c r="G53" s="95"/>
      <c r="H53" s="95"/>
      <c r="I53" s="96"/>
    </row>
    <row r="54" spans="6:9" x14ac:dyDescent="0.2">
      <c r="F54" s="94"/>
      <c r="G54" s="95"/>
      <c r="H54" s="95"/>
      <c r="I54" s="96"/>
    </row>
    <row r="55" spans="6:9" x14ac:dyDescent="0.2">
      <c r="F55" s="94"/>
      <c r="G55" s="95"/>
      <c r="H55" s="95"/>
      <c r="I55" s="96"/>
    </row>
    <row r="56" spans="6:9" x14ac:dyDescent="0.2">
      <c r="F56" s="94"/>
      <c r="G56" s="95"/>
      <c r="H56" s="95"/>
      <c r="I56" s="96"/>
    </row>
    <row r="57" spans="6:9" x14ac:dyDescent="0.2">
      <c r="F57" s="94"/>
      <c r="G57" s="95"/>
      <c r="H57" s="95"/>
      <c r="I57" s="96"/>
    </row>
    <row r="58" spans="6:9" x14ac:dyDescent="0.2">
      <c r="F58" s="94"/>
      <c r="G58" s="95"/>
      <c r="H58" s="95"/>
      <c r="I58" s="96"/>
    </row>
    <row r="59" spans="6:9" x14ac:dyDescent="0.2">
      <c r="F59" s="94"/>
      <c r="G59" s="95"/>
      <c r="H59" s="95"/>
      <c r="I59" s="96"/>
    </row>
  </sheetData>
  <mergeCells count="3">
    <mergeCell ref="A1:B1"/>
    <mergeCell ref="A2:B2"/>
    <mergeCell ref="G2:I2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6"/>
  <sheetViews>
    <sheetView showGridLines="0" showZeros="0" tabSelected="1" topLeftCell="A4" zoomScaleNormal="100" workbookViewId="0">
      <selection activeCell="F8" sqref="F8"/>
    </sheetView>
  </sheetViews>
  <sheetFormatPr defaultRowHeight="12.75" x14ac:dyDescent="0.2"/>
  <cols>
    <col min="1" max="1" width="3.85546875" style="97" customWidth="1"/>
    <col min="2" max="2" width="12" style="97" customWidth="1"/>
    <col min="3" max="3" width="40.42578125" style="97" customWidth="1"/>
    <col min="4" max="4" width="5.5703125" style="97" customWidth="1"/>
    <col min="5" max="5" width="8.5703125" style="135" customWidth="1"/>
    <col min="6" max="6" width="9.85546875" style="97" customWidth="1"/>
    <col min="7" max="7" width="13.85546875" style="97" customWidth="1"/>
    <col min="8" max="16384" width="9.140625" style="97"/>
  </cols>
  <sheetData>
    <row r="1" spans="1:104" ht="15.75" x14ac:dyDescent="0.25">
      <c r="A1" s="161" t="s">
        <v>51</v>
      </c>
      <c r="B1" s="161"/>
      <c r="C1" s="161"/>
      <c r="D1" s="161"/>
      <c r="E1" s="161"/>
      <c r="F1" s="161"/>
      <c r="G1" s="161"/>
    </row>
    <row r="2" spans="1:104" ht="13.5" thickBot="1" x14ac:dyDescent="0.25">
      <c r="A2" s="98"/>
      <c r="B2" s="99"/>
      <c r="C2" s="100"/>
      <c r="D2" s="100"/>
      <c r="E2" s="101"/>
      <c r="F2" s="100"/>
      <c r="G2" s="100"/>
    </row>
    <row r="3" spans="1:104" ht="13.5" thickTop="1" x14ac:dyDescent="0.2">
      <c r="A3" s="162" t="s">
        <v>5</v>
      </c>
      <c r="B3" s="163"/>
      <c r="C3" s="102" t="str">
        <f>CONCATENATE(cislostavby," ",nazevstavby)</f>
        <v xml:space="preserve"> Oprava a odbahnění Račerovického rybníka </v>
      </c>
      <c r="D3" s="103"/>
      <c r="E3" s="104"/>
      <c r="F3" s="105">
        <f>Rekapitulace!H1</f>
        <v>0</v>
      </c>
      <c r="G3" s="106"/>
    </row>
    <row r="4" spans="1:104" ht="13.5" thickBot="1" x14ac:dyDescent="0.25">
      <c r="A4" s="164" t="s">
        <v>1</v>
      </c>
      <c r="B4" s="165"/>
      <c r="C4" s="107" t="str">
        <f>CONCATENATE(cisloobjektu," ",nazevobjektu)</f>
        <v xml:space="preserve"> So-01 - odbahnění </v>
      </c>
      <c r="D4" s="108"/>
      <c r="E4" s="166"/>
      <c r="F4" s="166"/>
      <c r="G4" s="167"/>
    </row>
    <row r="5" spans="1:104" ht="13.5" thickTop="1" x14ac:dyDescent="0.2">
      <c r="A5" s="109"/>
      <c r="B5" s="110"/>
      <c r="C5" s="110"/>
      <c r="D5" s="98"/>
      <c r="E5" s="111"/>
      <c r="F5" s="98"/>
      <c r="G5" s="112"/>
    </row>
    <row r="6" spans="1:104" x14ac:dyDescent="0.2">
      <c r="A6" s="113" t="s">
        <v>52</v>
      </c>
      <c r="B6" s="114" t="s">
        <v>53</v>
      </c>
      <c r="C6" s="114" t="s">
        <v>54</v>
      </c>
      <c r="D6" s="114" t="s">
        <v>55</v>
      </c>
      <c r="E6" s="115" t="s">
        <v>56</v>
      </c>
      <c r="F6" s="114" t="s">
        <v>57</v>
      </c>
      <c r="G6" s="116" t="s">
        <v>58</v>
      </c>
    </row>
    <row r="7" spans="1:104" x14ac:dyDescent="0.2">
      <c r="A7" s="169" t="s">
        <v>59</v>
      </c>
      <c r="B7" s="170" t="s">
        <v>60</v>
      </c>
      <c r="C7" s="171" t="s">
        <v>61</v>
      </c>
      <c r="D7" s="172"/>
      <c r="E7" s="173"/>
      <c r="F7" s="117"/>
      <c r="G7" s="118"/>
      <c r="H7" s="119"/>
      <c r="I7" s="119"/>
      <c r="O7" s="120">
        <v>1</v>
      </c>
    </row>
    <row r="8" spans="1:104" x14ac:dyDescent="0.2">
      <c r="A8" s="174">
        <v>1</v>
      </c>
      <c r="B8" s="175" t="s">
        <v>65</v>
      </c>
      <c r="C8" s="176" t="s">
        <v>66</v>
      </c>
      <c r="D8" s="177" t="s">
        <v>67</v>
      </c>
      <c r="E8" s="178">
        <v>1070</v>
      </c>
      <c r="F8" s="168"/>
      <c r="G8" s="188">
        <f>E8*F8</f>
        <v>0</v>
      </c>
      <c r="O8" s="120">
        <v>2</v>
      </c>
      <c r="AA8" s="97">
        <v>12</v>
      </c>
      <c r="AB8" s="97">
        <v>0</v>
      </c>
      <c r="AC8" s="97">
        <v>1</v>
      </c>
      <c r="AZ8" s="97">
        <v>1</v>
      </c>
      <c r="BA8" s="97">
        <f>IF(AZ8=1,G8,0)</f>
        <v>0</v>
      </c>
      <c r="BB8" s="97">
        <f>IF(AZ8=2,G8,0)</f>
        <v>0</v>
      </c>
      <c r="BC8" s="97">
        <f>IF(AZ8=3,G8,0)</f>
        <v>0</v>
      </c>
      <c r="BD8" s="97">
        <f>IF(AZ8=4,G8,0)</f>
        <v>0</v>
      </c>
      <c r="BE8" s="97">
        <f>IF(AZ8=5,G8,0)</f>
        <v>0</v>
      </c>
      <c r="CZ8" s="97">
        <v>0</v>
      </c>
    </row>
    <row r="9" spans="1:104" x14ac:dyDescent="0.2">
      <c r="A9" s="179"/>
      <c r="B9" s="180"/>
      <c r="C9" s="181" t="s">
        <v>68</v>
      </c>
      <c r="D9" s="182"/>
      <c r="E9" s="182"/>
      <c r="F9" s="182"/>
      <c r="G9" s="183"/>
      <c r="O9" s="120">
        <v>3</v>
      </c>
    </row>
    <row r="10" spans="1:104" x14ac:dyDescent="0.2">
      <c r="A10" s="174">
        <v>2</v>
      </c>
      <c r="B10" s="175" t="s">
        <v>69</v>
      </c>
      <c r="C10" s="176" t="s">
        <v>70</v>
      </c>
      <c r="D10" s="177" t="s">
        <v>67</v>
      </c>
      <c r="E10" s="178">
        <v>2140</v>
      </c>
      <c r="F10" s="168"/>
      <c r="G10" s="188">
        <f>E10*F10</f>
        <v>0</v>
      </c>
      <c r="O10" s="120">
        <v>2</v>
      </c>
      <c r="AA10" s="97">
        <v>12</v>
      </c>
      <c r="AB10" s="97">
        <v>0</v>
      </c>
      <c r="AC10" s="97">
        <v>2</v>
      </c>
      <c r="AZ10" s="97">
        <v>1</v>
      </c>
      <c r="BA10" s="97">
        <f>IF(AZ10=1,G10,0)</f>
        <v>0</v>
      </c>
      <c r="BB10" s="97">
        <f>IF(AZ10=2,G10,0)</f>
        <v>0</v>
      </c>
      <c r="BC10" s="97">
        <f>IF(AZ10=3,G10,0)</f>
        <v>0</v>
      </c>
      <c r="BD10" s="97">
        <f>IF(AZ10=4,G10,0)</f>
        <v>0</v>
      </c>
      <c r="BE10" s="97">
        <f>IF(AZ10=5,G10,0)</f>
        <v>0</v>
      </c>
      <c r="CZ10" s="97">
        <v>0</v>
      </c>
    </row>
    <row r="11" spans="1:104" x14ac:dyDescent="0.2">
      <c r="A11" s="174">
        <v>3</v>
      </c>
      <c r="B11" s="175" t="s">
        <v>71</v>
      </c>
      <c r="C11" s="176" t="s">
        <v>72</v>
      </c>
      <c r="D11" s="177" t="s">
        <v>67</v>
      </c>
      <c r="E11" s="178">
        <v>2140</v>
      </c>
      <c r="F11" s="168"/>
      <c r="G11" s="188">
        <f>E11*F11</f>
        <v>0</v>
      </c>
      <c r="O11" s="120">
        <v>2</v>
      </c>
      <c r="AA11" s="97">
        <v>12</v>
      </c>
      <c r="AB11" s="97">
        <v>0</v>
      </c>
      <c r="AC11" s="97">
        <v>3</v>
      </c>
      <c r="AZ11" s="97">
        <v>1</v>
      </c>
      <c r="BA11" s="97">
        <f>IF(AZ11=1,G11,0)</f>
        <v>0</v>
      </c>
      <c r="BB11" s="97">
        <f>IF(AZ11=2,G11,0)</f>
        <v>0</v>
      </c>
      <c r="BC11" s="97">
        <f>IF(AZ11=3,G11,0)</f>
        <v>0</v>
      </c>
      <c r="BD11" s="97">
        <f>IF(AZ11=4,G11,0)</f>
        <v>0</v>
      </c>
      <c r="BE11" s="97">
        <f>IF(AZ11=5,G11,0)</f>
        <v>0</v>
      </c>
      <c r="CZ11" s="97">
        <v>0</v>
      </c>
    </row>
    <row r="12" spans="1:104" x14ac:dyDescent="0.2">
      <c r="A12" s="174">
        <v>4</v>
      </c>
      <c r="B12" s="175" t="s">
        <v>73</v>
      </c>
      <c r="C12" s="176" t="s">
        <v>74</v>
      </c>
      <c r="D12" s="177" t="s">
        <v>67</v>
      </c>
      <c r="E12" s="178">
        <v>1070</v>
      </c>
      <c r="F12" s="168"/>
      <c r="G12" s="188">
        <f>E12*F12</f>
        <v>0</v>
      </c>
      <c r="O12" s="120">
        <v>2</v>
      </c>
      <c r="AA12" s="97">
        <v>12</v>
      </c>
      <c r="AB12" s="97">
        <v>0</v>
      </c>
      <c r="AC12" s="97">
        <v>4</v>
      </c>
      <c r="AZ12" s="97">
        <v>1</v>
      </c>
      <c r="BA12" s="97">
        <f>IF(AZ12=1,G12,0)</f>
        <v>0</v>
      </c>
      <c r="BB12" s="97">
        <f>IF(AZ12=2,G12,0)</f>
        <v>0</v>
      </c>
      <c r="BC12" s="97">
        <f>IF(AZ12=3,G12,0)</f>
        <v>0</v>
      </c>
      <c r="BD12" s="97">
        <f>IF(AZ12=4,G12,0)</f>
        <v>0</v>
      </c>
      <c r="BE12" s="97">
        <f>IF(AZ12=5,G12,0)</f>
        <v>0</v>
      </c>
      <c r="CZ12" s="97">
        <v>0</v>
      </c>
    </row>
    <row r="13" spans="1:104" x14ac:dyDescent="0.2">
      <c r="A13" s="174">
        <v>5</v>
      </c>
      <c r="B13" s="175" t="s">
        <v>75</v>
      </c>
      <c r="C13" s="176" t="s">
        <v>76</v>
      </c>
      <c r="D13" s="177" t="s">
        <v>67</v>
      </c>
      <c r="E13" s="178">
        <v>1950</v>
      </c>
      <c r="F13" s="168"/>
      <c r="G13" s="188">
        <f>E13*F13</f>
        <v>0</v>
      </c>
      <c r="O13" s="120">
        <v>2</v>
      </c>
      <c r="AA13" s="97">
        <v>12</v>
      </c>
      <c r="AB13" s="97">
        <v>0</v>
      </c>
      <c r="AC13" s="97">
        <v>5</v>
      </c>
      <c r="AZ13" s="97">
        <v>1</v>
      </c>
      <c r="BA13" s="97">
        <f>IF(AZ13=1,G13,0)</f>
        <v>0</v>
      </c>
      <c r="BB13" s="97">
        <f>IF(AZ13=2,G13,0)</f>
        <v>0</v>
      </c>
      <c r="BC13" s="97">
        <f>IF(AZ13=3,G13,0)</f>
        <v>0</v>
      </c>
      <c r="BD13" s="97">
        <f>IF(AZ13=4,G13,0)</f>
        <v>0</v>
      </c>
      <c r="BE13" s="97">
        <f>IF(AZ13=5,G13,0)</f>
        <v>0</v>
      </c>
      <c r="CZ13" s="97">
        <v>0</v>
      </c>
    </row>
    <row r="14" spans="1:104" ht="24.75" customHeight="1" x14ac:dyDescent="0.2">
      <c r="A14" s="179"/>
      <c r="B14" s="180"/>
      <c r="C14" s="184" t="s">
        <v>91</v>
      </c>
      <c r="D14" s="185"/>
      <c r="E14" s="185"/>
      <c r="F14" s="186"/>
      <c r="G14" s="187"/>
      <c r="O14" s="120">
        <v>3</v>
      </c>
    </row>
    <row r="15" spans="1:104" x14ac:dyDescent="0.2">
      <c r="A15" s="174">
        <v>6</v>
      </c>
      <c r="B15" s="175" t="s">
        <v>77</v>
      </c>
      <c r="C15" s="176" t="s">
        <v>78</v>
      </c>
      <c r="D15" s="177" t="s">
        <v>67</v>
      </c>
      <c r="E15" s="178">
        <v>1260</v>
      </c>
      <c r="F15" s="168"/>
      <c r="G15" s="188">
        <f>E15*F15</f>
        <v>0</v>
      </c>
      <c r="O15" s="120">
        <v>2</v>
      </c>
      <c r="AA15" s="97">
        <v>12</v>
      </c>
      <c r="AB15" s="97">
        <v>0</v>
      </c>
      <c r="AC15" s="97">
        <v>6</v>
      </c>
      <c r="AZ15" s="97">
        <v>1</v>
      </c>
      <c r="BA15" s="97">
        <f>IF(AZ15=1,G15,0)</f>
        <v>0</v>
      </c>
      <c r="BB15" s="97">
        <f>IF(AZ15=2,G15,0)</f>
        <v>0</v>
      </c>
      <c r="BC15" s="97">
        <f>IF(AZ15=3,G15,0)</f>
        <v>0</v>
      </c>
      <c r="BD15" s="97">
        <f>IF(AZ15=4,G15,0)</f>
        <v>0</v>
      </c>
      <c r="BE15" s="97">
        <f>IF(AZ15=5,G15,0)</f>
        <v>0</v>
      </c>
      <c r="CZ15" s="97">
        <v>0</v>
      </c>
    </row>
    <row r="16" spans="1:104" ht="24.75" customHeight="1" x14ac:dyDescent="0.2">
      <c r="A16" s="179"/>
      <c r="B16" s="180"/>
      <c r="C16" s="184" t="s">
        <v>79</v>
      </c>
      <c r="D16" s="185"/>
      <c r="E16" s="185"/>
      <c r="F16" s="147"/>
      <c r="G16" s="187"/>
      <c r="O16" s="120">
        <v>3</v>
      </c>
    </row>
    <row r="17" spans="1:104" x14ac:dyDescent="0.2">
      <c r="A17" s="174">
        <v>7</v>
      </c>
      <c r="B17" s="175" t="s">
        <v>80</v>
      </c>
      <c r="C17" s="176" t="s">
        <v>81</v>
      </c>
      <c r="D17" s="177" t="s">
        <v>82</v>
      </c>
      <c r="E17" s="178">
        <v>135</v>
      </c>
      <c r="F17" s="168"/>
      <c r="G17" s="188">
        <f>E17*F17</f>
        <v>0</v>
      </c>
      <c r="O17" s="120">
        <v>2</v>
      </c>
      <c r="AA17" s="97">
        <v>12</v>
      </c>
      <c r="AB17" s="97">
        <v>0</v>
      </c>
      <c r="AC17" s="97">
        <v>7</v>
      </c>
      <c r="AZ17" s="97">
        <v>1</v>
      </c>
      <c r="BA17" s="97">
        <f>IF(AZ17=1,G17,0)</f>
        <v>0</v>
      </c>
      <c r="BB17" s="97">
        <f>IF(AZ17=2,G17,0)</f>
        <v>0</v>
      </c>
      <c r="BC17" s="97">
        <f>IF(AZ17=3,G17,0)</f>
        <v>0</v>
      </c>
      <c r="BD17" s="97">
        <f>IF(AZ17=4,G17,0)</f>
        <v>0</v>
      </c>
      <c r="BE17" s="97">
        <f>IF(AZ17=5,G17,0)</f>
        <v>0</v>
      </c>
      <c r="CZ17" s="97">
        <v>0</v>
      </c>
    </row>
    <row r="18" spans="1:104" x14ac:dyDescent="0.2">
      <c r="A18" s="179"/>
      <c r="B18" s="180"/>
      <c r="C18" s="181" t="s">
        <v>83</v>
      </c>
      <c r="D18" s="182"/>
      <c r="E18" s="182"/>
      <c r="F18" s="182"/>
      <c r="G18" s="183"/>
      <c r="O18" s="120">
        <v>3</v>
      </c>
    </row>
    <row r="19" spans="1:104" x14ac:dyDescent="0.2">
      <c r="A19" s="174">
        <v>8</v>
      </c>
      <c r="B19" s="175" t="s">
        <v>84</v>
      </c>
      <c r="C19" s="176" t="s">
        <v>85</v>
      </c>
      <c r="D19" s="177" t="s">
        <v>82</v>
      </c>
      <c r="E19" s="178">
        <v>2160</v>
      </c>
      <c r="F19" s="168"/>
      <c r="G19" s="188">
        <f>E19*F19</f>
        <v>0</v>
      </c>
      <c r="O19" s="120">
        <v>2</v>
      </c>
      <c r="AA19" s="97">
        <v>12</v>
      </c>
      <c r="AB19" s="97">
        <v>0</v>
      </c>
      <c r="AC19" s="97">
        <v>8</v>
      </c>
      <c r="AZ19" s="97">
        <v>1</v>
      </c>
      <c r="BA19" s="97">
        <f>IF(AZ19=1,G19,0)</f>
        <v>0</v>
      </c>
      <c r="BB19" s="97">
        <f>IF(AZ19=2,G19,0)</f>
        <v>0</v>
      </c>
      <c r="BC19" s="97">
        <f>IF(AZ19=3,G19,0)</f>
        <v>0</v>
      </c>
      <c r="BD19" s="97">
        <f>IF(AZ19=4,G19,0)</f>
        <v>0</v>
      </c>
      <c r="BE19" s="97">
        <f>IF(AZ19=5,G19,0)</f>
        <v>0</v>
      </c>
      <c r="CZ19" s="97">
        <v>0</v>
      </c>
    </row>
    <row r="20" spans="1:104" x14ac:dyDescent="0.2">
      <c r="A20" s="179"/>
      <c r="B20" s="180"/>
      <c r="C20" s="181" t="s">
        <v>86</v>
      </c>
      <c r="D20" s="182"/>
      <c r="E20" s="182"/>
      <c r="F20" s="182"/>
      <c r="G20" s="183"/>
      <c r="O20" s="120">
        <v>3</v>
      </c>
    </row>
    <row r="21" spans="1:104" x14ac:dyDescent="0.2">
      <c r="A21" s="174">
        <v>9</v>
      </c>
      <c r="B21" s="175" t="s">
        <v>22</v>
      </c>
      <c r="C21" s="176" t="s">
        <v>87</v>
      </c>
      <c r="D21" s="177" t="s">
        <v>82</v>
      </c>
      <c r="E21" s="178">
        <v>32100</v>
      </c>
      <c r="F21" s="168"/>
      <c r="G21" s="188">
        <f>E21*F21</f>
        <v>0</v>
      </c>
      <c r="O21" s="120">
        <v>2</v>
      </c>
      <c r="AA21" s="97">
        <v>12</v>
      </c>
      <c r="AB21" s="97">
        <v>0</v>
      </c>
      <c r="AC21" s="97">
        <v>9</v>
      </c>
      <c r="AZ21" s="97">
        <v>1</v>
      </c>
      <c r="BA21" s="97">
        <f>IF(AZ21=1,G21,0)</f>
        <v>0</v>
      </c>
      <c r="BB21" s="97">
        <f>IF(AZ21=2,G21,0)</f>
        <v>0</v>
      </c>
      <c r="BC21" s="97">
        <f>IF(AZ21=3,G21,0)</f>
        <v>0</v>
      </c>
      <c r="BD21" s="97">
        <f>IF(AZ21=4,G21,0)</f>
        <v>0</v>
      </c>
      <c r="BE21" s="97">
        <f>IF(AZ21=5,G21,0)</f>
        <v>0</v>
      </c>
      <c r="CZ21" s="97">
        <v>0</v>
      </c>
    </row>
    <row r="22" spans="1:104" ht="33.75" x14ac:dyDescent="0.2">
      <c r="A22" s="121">
        <v>10</v>
      </c>
      <c r="B22" s="122" t="s">
        <v>22</v>
      </c>
      <c r="C22" s="123" t="s">
        <v>92</v>
      </c>
      <c r="D22" s="124" t="s">
        <v>88</v>
      </c>
      <c r="E22" s="125">
        <v>1</v>
      </c>
      <c r="F22" s="146">
        <v>113055</v>
      </c>
      <c r="G22" s="126">
        <f>E22*F22</f>
        <v>113055</v>
      </c>
      <c r="O22" s="120">
        <v>2</v>
      </c>
      <c r="AA22" s="97">
        <v>12</v>
      </c>
      <c r="AB22" s="97">
        <v>0</v>
      </c>
      <c r="AC22" s="97">
        <v>10</v>
      </c>
      <c r="AZ22" s="97">
        <v>1</v>
      </c>
      <c r="BA22" s="97">
        <f>IF(AZ22=1,G22,0)</f>
        <v>113055</v>
      </c>
      <c r="BB22" s="97">
        <f>IF(AZ22=2,G22,0)</f>
        <v>0</v>
      </c>
      <c r="BC22" s="97">
        <f>IF(AZ22=3,G22,0)</f>
        <v>0</v>
      </c>
      <c r="BD22" s="97">
        <f>IF(AZ22=4,G22,0)</f>
        <v>0</v>
      </c>
      <c r="BE22" s="97">
        <f>IF(AZ22=5,G22,0)</f>
        <v>0</v>
      </c>
      <c r="CZ22" s="97">
        <v>0</v>
      </c>
    </row>
    <row r="23" spans="1:104" x14ac:dyDescent="0.2">
      <c r="A23" s="127"/>
      <c r="B23" s="128" t="s">
        <v>62</v>
      </c>
      <c r="C23" s="129" t="str">
        <f>CONCATENATE(B7," ",C7)</f>
        <v>1 Zemní práce</v>
      </c>
      <c r="D23" s="127"/>
      <c r="E23" s="130"/>
      <c r="F23" s="130"/>
      <c r="G23" s="131">
        <f>SUM(G7:G22)</f>
        <v>113055</v>
      </c>
      <c r="O23" s="120">
        <v>4</v>
      </c>
      <c r="BA23" s="132">
        <f>SUM(BA7:BA22)</f>
        <v>113055</v>
      </c>
      <c r="BB23" s="132">
        <f>SUM(BB7:BB22)</f>
        <v>0</v>
      </c>
      <c r="BC23" s="132">
        <f>SUM(BC7:BC22)</f>
        <v>0</v>
      </c>
      <c r="BD23" s="132">
        <f>SUM(BD7:BD22)</f>
        <v>0</v>
      </c>
      <c r="BE23" s="132">
        <f>SUM(BE7:BE22)</f>
        <v>0</v>
      </c>
    </row>
    <row r="24" spans="1:104" x14ac:dyDescent="0.2">
      <c r="A24" s="98"/>
      <c r="B24" s="98"/>
      <c r="C24" s="98"/>
      <c r="D24" s="98"/>
      <c r="E24" s="98"/>
      <c r="F24" s="98"/>
      <c r="G24" s="98"/>
    </row>
    <row r="25" spans="1:104" x14ac:dyDescent="0.2">
      <c r="E25" s="97"/>
    </row>
    <row r="26" spans="1:104" x14ac:dyDescent="0.2">
      <c r="E26" s="97"/>
    </row>
    <row r="27" spans="1:104" x14ac:dyDescent="0.2">
      <c r="E27" s="97"/>
    </row>
    <row r="28" spans="1:104" x14ac:dyDescent="0.2">
      <c r="E28" s="97"/>
    </row>
    <row r="29" spans="1:104" x14ac:dyDescent="0.2">
      <c r="E29" s="97"/>
    </row>
    <row r="30" spans="1:104" x14ac:dyDescent="0.2">
      <c r="E30" s="97"/>
    </row>
    <row r="31" spans="1:104" x14ac:dyDescent="0.2">
      <c r="E31" s="97"/>
    </row>
    <row r="32" spans="1:104" x14ac:dyDescent="0.2">
      <c r="E32" s="97"/>
    </row>
    <row r="33" spans="1:7" x14ac:dyDescent="0.2">
      <c r="E33" s="97"/>
    </row>
    <row r="34" spans="1:7" x14ac:dyDescent="0.2">
      <c r="E34" s="97"/>
    </row>
    <row r="35" spans="1:7" x14ac:dyDescent="0.2">
      <c r="E35" s="97"/>
    </row>
    <row r="36" spans="1:7" x14ac:dyDescent="0.2">
      <c r="E36" s="97"/>
    </row>
    <row r="37" spans="1:7" x14ac:dyDescent="0.2">
      <c r="E37" s="97"/>
    </row>
    <row r="38" spans="1:7" x14ac:dyDescent="0.2">
      <c r="E38" s="97"/>
    </row>
    <row r="39" spans="1:7" x14ac:dyDescent="0.2">
      <c r="E39" s="97"/>
    </row>
    <row r="40" spans="1:7" x14ac:dyDescent="0.2">
      <c r="E40" s="97"/>
    </row>
    <row r="41" spans="1:7" x14ac:dyDescent="0.2">
      <c r="E41" s="97"/>
    </row>
    <row r="42" spans="1:7" x14ac:dyDescent="0.2">
      <c r="E42" s="97"/>
    </row>
    <row r="43" spans="1:7" x14ac:dyDescent="0.2">
      <c r="E43" s="97"/>
    </row>
    <row r="44" spans="1:7" x14ac:dyDescent="0.2">
      <c r="E44" s="97"/>
    </row>
    <row r="45" spans="1:7" x14ac:dyDescent="0.2">
      <c r="E45" s="97"/>
    </row>
    <row r="46" spans="1:7" x14ac:dyDescent="0.2">
      <c r="E46" s="97"/>
    </row>
    <row r="47" spans="1:7" x14ac:dyDescent="0.2">
      <c r="A47" s="133"/>
      <c r="B47" s="133"/>
      <c r="C47" s="133"/>
      <c r="D47" s="133"/>
      <c r="E47" s="133"/>
      <c r="F47" s="133"/>
      <c r="G47" s="133"/>
    </row>
    <row r="48" spans="1:7" x14ac:dyDescent="0.2">
      <c r="A48" s="133"/>
      <c r="B48" s="133"/>
      <c r="C48" s="133"/>
      <c r="D48" s="133"/>
      <c r="E48" s="133"/>
      <c r="F48" s="133"/>
      <c r="G48" s="133"/>
    </row>
    <row r="49" spans="1:7" x14ac:dyDescent="0.2">
      <c r="A49" s="133"/>
      <c r="B49" s="133"/>
      <c r="C49" s="133"/>
      <c r="D49" s="133"/>
      <c r="E49" s="133"/>
      <c r="F49" s="133"/>
      <c r="G49" s="133"/>
    </row>
    <row r="50" spans="1:7" x14ac:dyDescent="0.2">
      <c r="A50" s="133"/>
      <c r="B50" s="133"/>
      <c r="C50" s="133"/>
      <c r="D50" s="133"/>
      <c r="E50" s="133"/>
      <c r="F50" s="133"/>
      <c r="G50" s="133"/>
    </row>
    <row r="51" spans="1:7" x14ac:dyDescent="0.2">
      <c r="E51" s="97"/>
    </row>
    <row r="52" spans="1:7" x14ac:dyDescent="0.2">
      <c r="E52" s="97"/>
    </row>
    <row r="53" spans="1:7" x14ac:dyDescent="0.2">
      <c r="E53" s="97"/>
    </row>
    <row r="54" spans="1:7" x14ac:dyDescent="0.2">
      <c r="E54" s="97"/>
    </row>
    <row r="55" spans="1:7" x14ac:dyDescent="0.2">
      <c r="E55" s="97"/>
    </row>
    <row r="56" spans="1:7" x14ac:dyDescent="0.2">
      <c r="E56" s="97"/>
    </row>
    <row r="57" spans="1:7" x14ac:dyDescent="0.2">
      <c r="E57" s="97"/>
    </row>
    <row r="58" spans="1:7" x14ac:dyDescent="0.2">
      <c r="E58" s="97"/>
    </row>
    <row r="59" spans="1:7" x14ac:dyDescent="0.2">
      <c r="E59" s="97"/>
    </row>
    <row r="60" spans="1:7" x14ac:dyDescent="0.2">
      <c r="E60" s="97"/>
    </row>
    <row r="61" spans="1:7" x14ac:dyDescent="0.2">
      <c r="E61" s="97"/>
    </row>
    <row r="62" spans="1:7" x14ac:dyDescent="0.2">
      <c r="E62" s="97"/>
    </row>
    <row r="63" spans="1:7" x14ac:dyDescent="0.2">
      <c r="E63" s="97"/>
    </row>
    <row r="64" spans="1:7" x14ac:dyDescent="0.2">
      <c r="E64" s="97"/>
    </row>
    <row r="65" spans="5:5" x14ac:dyDescent="0.2">
      <c r="E65" s="97"/>
    </row>
    <row r="66" spans="5:5" x14ac:dyDescent="0.2">
      <c r="E66" s="97"/>
    </row>
    <row r="67" spans="5:5" x14ac:dyDescent="0.2">
      <c r="E67" s="97"/>
    </row>
    <row r="68" spans="5:5" x14ac:dyDescent="0.2">
      <c r="E68" s="97"/>
    </row>
    <row r="69" spans="5:5" x14ac:dyDescent="0.2">
      <c r="E69" s="97"/>
    </row>
    <row r="70" spans="5:5" x14ac:dyDescent="0.2">
      <c r="E70" s="97"/>
    </row>
    <row r="71" spans="5:5" x14ac:dyDescent="0.2">
      <c r="E71" s="97"/>
    </row>
    <row r="72" spans="5:5" x14ac:dyDescent="0.2">
      <c r="E72" s="97"/>
    </row>
    <row r="73" spans="5:5" x14ac:dyDescent="0.2">
      <c r="E73" s="97"/>
    </row>
    <row r="74" spans="5:5" x14ac:dyDescent="0.2">
      <c r="E74" s="97"/>
    </row>
    <row r="75" spans="5:5" x14ac:dyDescent="0.2">
      <c r="E75" s="97"/>
    </row>
    <row r="76" spans="5:5" x14ac:dyDescent="0.2">
      <c r="E76" s="97"/>
    </row>
    <row r="77" spans="5:5" x14ac:dyDescent="0.2">
      <c r="E77" s="97"/>
    </row>
    <row r="78" spans="5:5" x14ac:dyDescent="0.2">
      <c r="E78" s="97"/>
    </row>
    <row r="79" spans="5:5" x14ac:dyDescent="0.2">
      <c r="E79" s="97"/>
    </row>
    <row r="80" spans="5:5" x14ac:dyDescent="0.2">
      <c r="E80" s="97"/>
    </row>
    <row r="81" spans="1:7" x14ac:dyDescent="0.2">
      <c r="E81" s="97"/>
    </row>
    <row r="82" spans="1:7" x14ac:dyDescent="0.2">
      <c r="A82" s="134"/>
      <c r="B82" s="134"/>
    </row>
    <row r="83" spans="1:7" x14ac:dyDescent="0.2">
      <c r="A83" s="133"/>
      <c r="B83" s="133"/>
      <c r="C83" s="136"/>
      <c r="D83" s="136"/>
      <c r="E83" s="137"/>
      <c r="F83" s="136"/>
      <c r="G83" s="138"/>
    </row>
    <row r="84" spans="1:7" x14ac:dyDescent="0.2">
      <c r="A84" s="139"/>
      <c r="B84" s="139"/>
      <c r="C84" s="133"/>
      <c r="D84" s="133"/>
      <c r="E84" s="140"/>
      <c r="F84" s="133"/>
      <c r="G84" s="133"/>
    </row>
    <row r="85" spans="1:7" x14ac:dyDescent="0.2">
      <c r="A85" s="133"/>
      <c r="B85" s="133"/>
      <c r="C85" s="133"/>
      <c r="D85" s="133"/>
      <c r="E85" s="140"/>
      <c r="F85" s="133"/>
      <c r="G85" s="133"/>
    </row>
    <row r="86" spans="1:7" x14ac:dyDescent="0.2">
      <c r="A86" s="133"/>
      <c r="B86" s="133"/>
      <c r="C86" s="133"/>
      <c r="D86" s="133"/>
      <c r="E86" s="140"/>
      <c r="F86" s="133"/>
      <c r="G86" s="133"/>
    </row>
    <row r="87" spans="1:7" x14ac:dyDescent="0.2">
      <c r="A87" s="133"/>
      <c r="B87" s="133"/>
      <c r="C87" s="133"/>
      <c r="D87" s="133"/>
      <c r="E87" s="140"/>
      <c r="F87" s="133"/>
      <c r="G87" s="133"/>
    </row>
    <row r="88" spans="1:7" x14ac:dyDescent="0.2">
      <c r="A88" s="133"/>
      <c r="B88" s="133"/>
      <c r="C88" s="133"/>
      <c r="D88" s="133"/>
      <c r="E88" s="140"/>
      <c r="F88" s="133"/>
      <c r="G88" s="133"/>
    </row>
    <row r="89" spans="1:7" x14ac:dyDescent="0.2">
      <c r="A89" s="133"/>
      <c r="B89" s="133"/>
      <c r="C89" s="133"/>
      <c r="D89" s="133"/>
      <c r="E89" s="140"/>
      <c r="F89" s="133"/>
      <c r="G89" s="133"/>
    </row>
    <row r="90" spans="1:7" x14ac:dyDescent="0.2">
      <c r="A90" s="133"/>
      <c r="B90" s="133"/>
      <c r="C90" s="133"/>
      <c r="D90" s="133"/>
      <c r="E90" s="140"/>
      <c r="F90" s="133"/>
      <c r="G90" s="133"/>
    </row>
    <row r="91" spans="1:7" x14ac:dyDescent="0.2">
      <c r="A91" s="133"/>
      <c r="B91" s="133"/>
      <c r="C91" s="133"/>
      <c r="D91" s="133"/>
      <c r="E91" s="140"/>
      <c r="F91" s="133"/>
      <c r="G91" s="133"/>
    </row>
    <row r="92" spans="1:7" x14ac:dyDescent="0.2">
      <c r="A92" s="133"/>
      <c r="B92" s="133"/>
      <c r="C92" s="133"/>
      <c r="D92" s="133"/>
      <c r="E92" s="140"/>
      <c r="F92" s="133"/>
      <c r="G92" s="133"/>
    </row>
    <row r="93" spans="1:7" x14ac:dyDescent="0.2">
      <c r="A93" s="133"/>
      <c r="B93" s="133"/>
      <c r="C93" s="133"/>
      <c r="D93" s="133"/>
      <c r="E93" s="140"/>
      <c r="F93" s="133"/>
      <c r="G93" s="133"/>
    </row>
    <row r="94" spans="1:7" x14ac:dyDescent="0.2">
      <c r="A94" s="133"/>
      <c r="B94" s="133"/>
      <c r="C94" s="133"/>
      <c r="D94" s="133"/>
      <c r="E94" s="140"/>
      <c r="F94" s="133"/>
      <c r="G94" s="133"/>
    </row>
    <row r="95" spans="1:7" x14ac:dyDescent="0.2">
      <c r="A95" s="133"/>
      <c r="B95" s="133"/>
      <c r="C95" s="133"/>
      <c r="D95" s="133"/>
      <c r="E95" s="140"/>
      <c r="F95" s="133"/>
      <c r="G95" s="133"/>
    </row>
    <row r="96" spans="1:7" x14ac:dyDescent="0.2">
      <c r="A96" s="133"/>
      <c r="B96" s="133"/>
      <c r="C96" s="133"/>
      <c r="D96" s="133"/>
      <c r="E96" s="140"/>
      <c r="F96" s="133"/>
      <c r="G96" s="133"/>
    </row>
  </sheetData>
  <sheetProtection password="DD5D" sheet="1" objects="1" scenarios="1" selectLockedCells="1"/>
  <mergeCells count="9">
    <mergeCell ref="C20:G20"/>
    <mergeCell ref="A1:G1"/>
    <mergeCell ref="A3:B3"/>
    <mergeCell ref="A4:B4"/>
    <mergeCell ref="E4:G4"/>
    <mergeCell ref="C9:G9"/>
    <mergeCell ref="C18:G18"/>
    <mergeCell ref="C14:E14"/>
    <mergeCell ref="C16:E16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 Ing.</cp:lastModifiedBy>
  <cp:lastPrinted>2017-04-18T09:32:14Z</cp:lastPrinted>
  <dcterms:created xsi:type="dcterms:W3CDTF">2017-04-18T08:00:26Z</dcterms:created>
  <dcterms:modified xsi:type="dcterms:W3CDTF">2017-05-29T08:17:28Z</dcterms:modified>
</cp:coreProperties>
</file>